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475" windowHeight="7740" activeTab="0"/>
  </bookViews>
  <sheets>
    <sheet name="balance" sheetId="1" r:id="rId1"/>
    <sheet name="sam" sheetId="2" r:id="rId2"/>
    <sheet name="fof" sheetId="3" r:id="rId3"/>
  </sheets>
  <definedNames>
    <definedName name="pard">'sam'!$B$13</definedName>
    <definedName name="parw">'sam'!$B$12</definedName>
  </definedNames>
  <calcPr fullCalcOnLoad="1"/>
</workbook>
</file>

<file path=xl/sharedStrings.xml><?xml version="1.0" encoding="utf-8"?>
<sst xmlns="http://schemas.openxmlformats.org/spreadsheetml/2006/main" count="54" uniqueCount="32">
  <si>
    <t>Household</t>
  </si>
  <si>
    <t>Business</t>
  </si>
  <si>
    <t>Banks</t>
  </si>
  <si>
    <t>Total</t>
  </si>
  <si>
    <t>Capital</t>
  </si>
  <si>
    <t>Deposits</t>
  </si>
  <si>
    <t>Loans</t>
  </si>
  <si>
    <t>Equities</t>
  </si>
  <si>
    <t>Households</t>
  </si>
  <si>
    <t>C/acc</t>
  </si>
  <si>
    <t>Prod</t>
  </si>
  <si>
    <t>Production</t>
  </si>
  <si>
    <t>Capital ac.</t>
  </si>
  <si>
    <t>parw</t>
  </si>
  <si>
    <t>pard</t>
  </si>
  <si>
    <t>rm</t>
  </si>
  <si>
    <t>rl</t>
  </si>
  <si>
    <t>FLOW OF FUNDS</t>
  </si>
  <si>
    <t>par_Z</t>
  </si>
  <si>
    <t>C.B.</t>
  </si>
  <si>
    <t>Gov</t>
  </si>
  <si>
    <t>Cash</t>
  </si>
  <si>
    <t>Bills</t>
  </si>
  <si>
    <t>Adv</t>
  </si>
  <si>
    <t>parrr</t>
  </si>
  <si>
    <t>C.Bank</t>
  </si>
  <si>
    <t>Government</t>
  </si>
  <si>
    <t>rb</t>
  </si>
  <si>
    <t>trate</t>
  </si>
  <si>
    <t>ra</t>
  </si>
  <si>
    <t>Advances</t>
  </si>
  <si>
    <t>Gov.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</si>
</sst>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24"/>
      <name val="Arial"/>
      <family val="0"/>
    </font>
    <font>
      <sz val="8"/>
      <name val="Arial"/>
      <family val="0"/>
    </font>
    <font>
      <sz val="2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workbookViewId="0" topLeftCell="A2">
      <selection activeCell="B12" sqref="B12"/>
    </sheetView>
  </sheetViews>
  <sheetFormatPr defaultColWidth="9.140625" defaultRowHeight="12.75"/>
  <cols>
    <col min="1" max="1" width="19.57421875" style="1" bestFit="1" customWidth="1"/>
    <col min="2" max="2" width="23.7109375" style="1" bestFit="1" customWidth="1"/>
    <col min="3" max="3" width="20.57421875" style="1" bestFit="1" customWidth="1"/>
    <col min="4" max="4" width="14.57421875" style="1" bestFit="1" customWidth="1"/>
    <col min="5" max="6" width="14.57421875" style="1" customWidth="1"/>
    <col min="7" max="7" width="12.140625" style="1" bestFit="1" customWidth="1"/>
    <col min="8" max="16384" width="9.140625" style="1" customWidth="1"/>
  </cols>
  <sheetData>
    <row r="2" spans="2:7" ht="30">
      <c r="B2" s="1" t="s">
        <v>0</v>
      </c>
      <c r="C2" s="1" t="s">
        <v>1</v>
      </c>
      <c r="D2" s="1" t="s">
        <v>2</v>
      </c>
      <c r="E2" s="1" t="s">
        <v>19</v>
      </c>
      <c r="F2" s="1" t="s">
        <v>20</v>
      </c>
      <c r="G2" s="1" t="s">
        <v>3</v>
      </c>
    </row>
    <row r="3" spans="1:7" ht="30">
      <c r="A3" s="1" t="s">
        <v>4</v>
      </c>
      <c r="C3" s="1">
        <v>1000</v>
      </c>
      <c r="G3" s="1">
        <v>1000</v>
      </c>
    </row>
    <row r="4" spans="1:7" ht="30">
      <c r="A4" s="1" t="s">
        <v>5</v>
      </c>
      <c r="B4" s="1">
        <f>-D4</f>
        <v>200</v>
      </c>
      <c r="D4" s="1">
        <f>-D5</f>
        <v>-200</v>
      </c>
      <c r="G4" s="1">
        <f>SUM(B4:F4)</f>
        <v>0</v>
      </c>
    </row>
    <row r="5" spans="1:7" ht="30">
      <c r="A5" s="1" t="s">
        <v>6</v>
      </c>
      <c r="C5" s="1">
        <v>-200</v>
      </c>
      <c r="D5" s="1">
        <f>-C5</f>
        <v>200</v>
      </c>
      <c r="G5" s="1">
        <f aca="true" t="shared" si="0" ref="G5:G10">SUM(B5:F5)</f>
        <v>0</v>
      </c>
    </row>
    <row r="6" spans="1:7" ht="30">
      <c r="A6" s="1" t="s">
        <v>7</v>
      </c>
      <c r="B6" s="1">
        <f>-C6</f>
        <v>800</v>
      </c>
      <c r="C6" s="1">
        <v>-800</v>
      </c>
      <c r="G6" s="1">
        <f t="shared" si="0"/>
        <v>0</v>
      </c>
    </row>
    <row r="7" spans="1:7" ht="30">
      <c r="A7" s="1" t="s">
        <v>21</v>
      </c>
      <c r="B7" s="1">
        <v>100</v>
      </c>
      <c r="D7" s="1">
        <f>-D4*B13</f>
        <v>20</v>
      </c>
      <c r="E7" s="1">
        <f>-D7-B7</f>
        <v>-120</v>
      </c>
      <c r="G7" s="1">
        <f t="shared" si="0"/>
        <v>0</v>
      </c>
    </row>
    <row r="8" spans="1:7" ht="30">
      <c r="A8" s="1" t="s">
        <v>22</v>
      </c>
      <c r="B8" s="1">
        <v>400</v>
      </c>
      <c r="E8" s="1">
        <v>100</v>
      </c>
      <c r="F8" s="1">
        <v>-500</v>
      </c>
      <c r="G8" s="1">
        <f t="shared" si="0"/>
        <v>0</v>
      </c>
    </row>
    <row r="9" spans="1:7" ht="30">
      <c r="A9" s="1" t="s">
        <v>23</v>
      </c>
      <c r="D9" s="1">
        <v>-20</v>
      </c>
      <c r="E9" s="1">
        <f>-D9</f>
        <v>20</v>
      </c>
      <c r="G9" s="1">
        <f t="shared" si="0"/>
        <v>0</v>
      </c>
    </row>
    <row r="10" spans="1:7" ht="30">
      <c r="A10" s="1" t="s">
        <v>3</v>
      </c>
      <c r="B10" s="1">
        <v>1500</v>
      </c>
      <c r="C10" s="1">
        <f>SUM(C3:C9)</f>
        <v>0</v>
      </c>
      <c r="D10" s="1">
        <f>SUM(D3:D9)</f>
        <v>0</v>
      </c>
      <c r="E10" s="1">
        <f>SUM(E3:E9)</f>
        <v>0</v>
      </c>
      <c r="F10" s="1">
        <f>SUM(F3:F9)</f>
        <v>-500</v>
      </c>
      <c r="G10" s="1">
        <f t="shared" si="0"/>
        <v>1000</v>
      </c>
    </row>
    <row r="13" spans="1:2" ht="30">
      <c r="A13" s="1" t="s">
        <v>24</v>
      </c>
      <c r="B13" s="1">
        <v>0.1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2">
      <selection activeCell="C8" sqref="C8"/>
    </sheetView>
  </sheetViews>
  <sheetFormatPr defaultColWidth="9.140625" defaultRowHeight="12.75"/>
  <cols>
    <col min="1" max="1" width="19.57421875" style="2" bestFit="1" customWidth="1"/>
    <col min="2" max="2" width="19.57421875" style="2" customWidth="1"/>
    <col min="3" max="3" width="20.28125" style="2" customWidth="1"/>
    <col min="4" max="4" width="17.57421875" style="2" customWidth="1"/>
    <col min="5" max="5" width="14.57421875" style="2" bestFit="1" customWidth="1"/>
    <col min="6" max="6" width="12.28125" style="2" customWidth="1"/>
    <col min="7" max="7" width="8.57421875" style="2" customWidth="1"/>
    <col min="8" max="8" width="11.7109375" style="2" customWidth="1"/>
    <col min="9" max="9" width="13.421875" style="2" bestFit="1" customWidth="1"/>
    <col min="10" max="16384" width="9.140625" style="2" customWidth="1"/>
  </cols>
  <sheetData>
    <row r="2" spans="2:9" ht="25.5">
      <c r="B2" s="2" t="s">
        <v>10</v>
      </c>
      <c r="C2" s="2" t="s">
        <v>0</v>
      </c>
      <c r="D2" s="2" t="s">
        <v>1</v>
      </c>
      <c r="E2" s="2" t="s">
        <v>2</v>
      </c>
      <c r="F2" s="2" t="s">
        <v>19</v>
      </c>
      <c r="G2" s="2" t="s">
        <v>20</v>
      </c>
      <c r="H2" s="2" t="s">
        <v>9</v>
      </c>
      <c r="I2" s="2" t="s">
        <v>3</v>
      </c>
    </row>
    <row r="3" spans="1:9" ht="25.5">
      <c r="A3" s="2" t="s">
        <v>11</v>
      </c>
      <c r="C3" s="2">
        <v>750</v>
      </c>
      <c r="G3" s="2">
        <v>200</v>
      </c>
      <c r="H3" s="2">
        <v>200</v>
      </c>
      <c r="I3" s="2">
        <f>SUM(B3:H3)</f>
        <v>1150</v>
      </c>
    </row>
    <row r="4" spans="1:9" ht="25.5">
      <c r="A4" s="2" t="s">
        <v>8</v>
      </c>
      <c r="B4" s="2">
        <f>parw*B10</f>
        <v>1035</v>
      </c>
      <c r="D4" s="2">
        <f>+pard*B5</f>
        <v>34.5</v>
      </c>
      <c r="E4" s="2">
        <f>+D12*balance!B4+1.8</f>
        <v>5.8</v>
      </c>
      <c r="G4" s="2">
        <f>+F12*balance!B8</f>
        <v>8</v>
      </c>
      <c r="I4" s="2">
        <f>SUM(B4:H4)</f>
        <v>1083.3</v>
      </c>
    </row>
    <row r="5" spans="1:9" ht="25.5">
      <c r="A5" s="2" t="s">
        <v>1</v>
      </c>
      <c r="B5" s="2">
        <f>+B10-B4</f>
        <v>115</v>
      </c>
      <c r="I5" s="2">
        <f>SUM(B5:H5)</f>
        <v>115</v>
      </c>
    </row>
    <row r="6" spans="1:9" ht="25.5">
      <c r="A6" s="2" t="s">
        <v>2</v>
      </c>
      <c r="D6" s="2">
        <f>+D13*balance!D5</f>
        <v>6</v>
      </c>
      <c r="I6" s="2">
        <f>SUM(B6:H6)</f>
        <v>6</v>
      </c>
    </row>
    <row r="7" spans="1:9" ht="25.5">
      <c r="A7" s="2" t="s">
        <v>25</v>
      </c>
      <c r="E7" s="2">
        <f>+H12*balance!E9</f>
        <v>0.2</v>
      </c>
      <c r="G7" s="2">
        <f>+F12*balance!E8</f>
        <v>2</v>
      </c>
      <c r="I7" s="2">
        <f>SUM(B7:H7)</f>
        <v>2.2</v>
      </c>
    </row>
    <row r="8" spans="1:9" ht="25.5">
      <c r="A8" s="2" t="s">
        <v>26</v>
      </c>
      <c r="C8" s="2">
        <f>+F13*I4</f>
        <v>189.5775</v>
      </c>
      <c r="F8" s="2">
        <f>+F10</f>
        <v>2.2</v>
      </c>
      <c r="I8" s="2">
        <f>SUM(B8:H8)</f>
        <v>191.77749999999997</v>
      </c>
    </row>
    <row r="9" spans="1:9" ht="25.5">
      <c r="A9" s="2" t="s">
        <v>12</v>
      </c>
      <c r="C9" s="2">
        <f>+C10-C3-C8</f>
        <v>143.72249999999997</v>
      </c>
      <c r="D9" s="2">
        <f>+D10-D4-D6</f>
        <v>74.5</v>
      </c>
      <c r="E9" s="3">
        <f>+E10-E4-E7</f>
        <v>0</v>
      </c>
      <c r="F9" s="2">
        <f>+F10-F8</f>
        <v>0</v>
      </c>
      <c r="G9" s="2">
        <f>+G10-G3-G4-G7</f>
        <v>-18.222500000000025</v>
      </c>
      <c r="I9" s="4">
        <f>SUM(B9:H9)</f>
        <v>199.99999999999994</v>
      </c>
    </row>
    <row r="10" spans="1:8" ht="25.5">
      <c r="A10" s="2" t="s">
        <v>3</v>
      </c>
      <c r="B10" s="2">
        <f>+I3</f>
        <v>1150</v>
      </c>
      <c r="C10" s="2">
        <f>+I4</f>
        <v>1083.3</v>
      </c>
      <c r="D10" s="2">
        <f>+I5</f>
        <v>115</v>
      </c>
      <c r="E10" s="2">
        <f>+I6</f>
        <v>6</v>
      </c>
      <c r="F10" s="2">
        <f>+I7</f>
        <v>2.2</v>
      </c>
      <c r="G10" s="2">
        <f>+I8</f>
        <v>191.77749999999997</v>
      </c>
      <c r="H10" s="2">
        <f>+H3</f>
        <v>200</v>
      </c>
    </row>
    <row r="12" spans="1:8" ht="25.5">
      <c r="A12" s="2" t="s">
        <v>13</v>
      </c>
      <c r="B12" s="2">
        <v>0.9</v>
      </c>
      <c r="C12" s="2" t="s">
        <v>15</v>
      </c>
      <c r="D12" s="2">
        <v>0.02</v>
      </c>
      <c r="E12" s="2" t="s">
        <v>27</v>
      </c>
      <c r="F12" s="3">
        <v>0.02</v>
      </c>
      <c r="G12" s="2" t="s">
        <v>29</v>
      </c>
      <c r="H12" s="2">
        <v>0.01</v>
      </c>
    </row>
    <row r="13" spans="1:6" ht="25.5">
      <c r="A13" s="2" t="s">
        <v>14</v>
      </c>
      <c r="B13" s="2">
        <v>0.3</v>
      </c>
      <c r="C13" s="2" t="s">
        <v>16</v>
      </c>
      <c r="D13" s="2">
        <v>0.03</v>
      </c>
      <c r="E13" s="2" t="s">
        <v>28</v>
      </c>
      <c r="F13" s="2">
        <v>0.175</v>
      </c>
    </row>
    <row r="14" ht="25.5">
      <c r="C14" s="2">
        <f>0.8*I4+0.05*balance!B10</f>
        <v>941.64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B6" sqref="B6"/>
    </sheetView>
  </sheetViews>
  <sheetFormatPr defaultColWidth="9.140625" defaultRowHeight="12.75"/>
  <cols>
    <col min="1" max="1" width="19.57421875" style="0" bestFit="1" customWidth="1"/>
    <col min="2" max="2" width="23.7109375" style="0" bestFit="1" customWidth="1"/>
    <col min="3" max="3" width="20.57421875" style="0" bestFit="1" customWidth="1"/>
    <col min="4" max="4" width="14.57421875" style="0" bestFit="1" customWidth="1"/>
    <col min="5" max="6" width="14.57421875" style="0" customWidth="1"/>
    <col min="7" max="7" width="12.140625" style="0" bestFit="1" customWidth="1"/>
  </cols>
  <sheetData>
    <row r="1" spans="1:7" ht="30">
      <c r="A1" s="1" t="s">
        <v>17</v>
      </c>
      <c r="B1" s="1"/>
      <c r="C1" s="1"/>
      <c r="D1" s="1"/>
      <c r="E1" s="1"/>
      <c r="F1" s="1"/>
      <c r="G1" s="1"/>
    </row>
    <row r="2" spans="1:7" ht="30">
      <c r="A2" s="1"/>
      <c r="B2" s="1" t="s">
        <v>0</v>
      </c>
      <c r="C2" s="1" t="s">
        <v>1</v>
      </c>
      <c r="D2" s="1" t="s">
        <v>2</v>
      </c>
      <c r="E2" s="1" t="s">
        <v>25</v>
      </c>
      <c r="F2" s="1" t="s">
        <v>31</v>
      </c>
      <c r="G2" s="1" t="s">
        <v>3</v>
      </c>
    </row>
    <row r="3" spans="1:7" ht="30">
      <c r="A3" s="1" t="s">
        <v>4</v>
      </c>
      <c r="B3" s="1"/>
      <c r="C3" s="1">
        <f>+sam!H3</f>
        <v>200</v>
      </c>
      <c r="D3" s="1"/>
      <c r="E3" s="1"/>
      <c r="F3" s="1"/>
      <c r="G3" s="1">
        <f>SUM(B3:D3)</f>
        <v>200</v>
      </c>
    </row>
    <row r="4" spans="1:7" ht="30">
      <c r="A4" s="1" t="s">
        <v>5</v>
      </c>
      <c r="B4" s="1">
        <f>+B10-B6</f>
        <v>123.72249999999997</v>
      </c>
      <c r="C4" s="1"/>
      <c r="D4" s="1">
        <f>-B4</f>
        <v>-123.72249999999997</v>
      </c>
      <c r="E4" s="1"/>
      <c r="F4" s="1"/>
      <c r="G4" s="1">
        <f>SUM(B4:D4)</f>
        <v>0</v>
      </c>
    </row>
    <row r="5" spans="1:7" ht="30">
      <c r="A5" s="1" t="s">
        <v>6</v>
      </c>
      <c r="B5" s="1"/>
      <c r="C5" s="1">
        <f>-D5</f>
        <v>-123.72249999999997</v>
      </c>
      <c r="D5" s="1">
        <f>-D4</f>
        <v>123.72249999999997</v>
      </c>
      <c r="E5" s="1"/>
      <c r="F5" s="1"/>
      <c r="G5" s="1">
        <f>SUM(B5:D5)</f>
        <v>0</v>
      </c>
    </row>
    <row r="6" spans="1:7" ht="30">
      <c r="A6" s="1" t="s">
        <v>7</v>
      </c>
      <c r="B6" s="1">
        <f>-C6</f>
        <v>20</v>
      </c>
      <c r="C6" s="1">
        <f>-0.1*C3</f>
        <v>-20</v>
      </c>
      <c r="D6" s="1"/>
      <c r="E6" s="1"/>
      <c r="F6" s="1"/>
      <c r="G6" s="1">
        <f>SUM(B6:D6)</f>
        <v>0</v>
      </c>
    </row>
    <row r="7" spans="1:7" ht="30">
      <c r="A7" s="1" t="s">
        <v>21</v>
      </c>
      <c r="B7" s="1"/>
      <c r="C7" s="1"/>
      <c r="D7" s="1"/>
      <c r="E7" s="1"/>
      <c r="F7" s="1"/>
      <c r="G7" s="1"/>
    </row>
    <row r="8" spans="1:7" ht="30">
      <c r="A8" s="1" t="s">
        <v>30</v>
      </c>
      <c r="B8" s="1"/>
      <c r="C8" s="1"/>
      <c r="D8" s="1"/>
      <c r="E8" s="1"/>
      <c r="F8" s="1"/>
      <c r="G8" s="1"/>
    </row>
    <row r="9" spans="1:7" ht="30">
      <c r="A9" s="1" t="s">
        <v>22</v>
      </c>
      <c r="B9" s="1"/>
      <c r="C9" s="1"/>
      <c r="D9" s="1"/>
      <c r="E9" s="1"/>
      <c r="F9" s="1"/>
      <c r="G9" s="1"/>
    </row>
    <row r="10" spans="1:7" ht="30">
      <c r="A10" s="1" t="s">
        <v>3</v>
      </c>
      <c r="B10" s="1">
        <f>+sam!C9</f>
        <v>143.72249999999997</v>
      </c>
      <c r="C10" s="1">
        <f>+sam!D9</f>
        <v>74.5</v>
      </c>
      <c r="D10" s="1">
        <f>+sam!E9</f>
        <v>0</v>
      </c>
      <c r="E10" s="1">
        <f>+sam!F9</f>
        <v>0</v>
      </c>
      <c r="F10" s="1">
        <f>+sam!G9</f>
        <v>-18.222500000000025</v>
      </c>
      <c r="G10" s="1">
        <f>SUM(B10:D10)</f>
        <v>218.22249999999997</v>
      </c>
    </row>
    <row r="11" spans="1:7" ht="30">
      <c r="A11" s="1"/>
      <c r="B11" s="1"/>
      <c r="C11" s="1"/>
      <c r="D11" s="1"/>
      <c r="E11" s="1"/>
      <c r="F11" s="1"/>
      <c r="G11" s="1"/>
    </row>
    <row r="12" spans="1:6" ht="30">
      <c r="A12" s="1" t="s">
        <v>18</v>
      </c>
      <c r="B12" s="1">
        <v>0.1</v>
      </c>
      <c r="D12" s="1"/>
      <c r="E12" s="1"/>
      <c r="F12" s="1"/>
    </row>
    <row r="13" spans="4:6" ht="30">
      <c r="D13" s="1"/>
      <c r="E13" s="1"/>
      <c r="F1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Dip.to Scienze Economiche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Gennaro Zezza</dc:creator>
  <cp:keywords/>
  <dc:description/>
  <cp:lastModifiedBy>Gennaro Zezza</cp:lastModifiedBy>
  <dcterms:created xsi:type="dcterms:W3CDTF">2011-06-23T20:43:42Z</dcterms:created>
  <dcterms:modified xsi:type="dcterms:W3CDTF">2011-06-26T11:49:14Z</dcterms:modified>
  <cp:category/>
  <cp:version/>
  <cp:contentType/>
  <cp:contentStatus/>
</cp:coreProperties>
</file>